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2204" windowHeight="71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<sst xmlns="http://schemas.openxmlformats.org/spreadsheetml/2006/main" count="47" uniqueCount="47">
  <si>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Task</t>
  </si>
  <si>
    <t>Design</t>
  </si>
  <si>
    <t>Parts</t>
  </si>
  <si>
    <t>Hyperdrive Replacement</t>
  </si>
  <si>
    <t>Hull Maintenance</t>
  </si>
  <si>
    <t>Shield Generator</t>
  </si>
  <si>
    <t>Concussion Missile Launcher (x1)</t>
  </si>
  <si>
    <t>Bacta Tank</t>
  </si>
  <si>
    <t>Medical Supplies</t>
  </si>
  <si>
    <t>Repulsor Forklift</t>
  </si>
  <si>
    <t>Bridge Instrument Repair / Recalibration</t>
  </si>
  <si>
    <t>Licensing /</t>
  </si>
  <si>
    <t>Fees</t>
  </si>
  <si>
    <t>Labour /</t>
  </si>
  <si>
    <t>Installation</t>
  </si>
  <si>
    <t xml:space="preserve">               Cost (cr)</t>
  </si>
  <si>
    <t>Total</t>
  </si>
  <si>
    <t>Sublight Engine Replacement</t>
  </si>
  <si>
    <t>Necessary Repairs</t>
  </si>
  <si>
    <t>Combat Equipment</t>
  </si>
  <si>
    <t>Droids</t>
  </si>
  <si>
    <t>Supplies</t>
  </si>
  <si>
    <t>Cargo Handling</t>
  </si>
  <si>
    <t>Maneuvering Thruster Replacement</t>
  </si>
  <si>
    <t>FX-7 (Medical Assistant)</t>
  </si>
  <si>
    <t>R5 (Starship Repair)</t>
  </si>
  <si>
    <t>MSE-6 (Messaging, Repair)</t>
  </si>
  <si>
    <t>EG-6 (Power, Repair)</t>
  </si>
  <si>
    <t>Binary Load Lifter (Cargo Lifting)</t>
  </si>
  <si>
    <t>Escape Pod (x2)</t>
  </si>
  <si>
    <t>Pulse Laser Cannon (x2)</t>
  </si>
  <si>
    <t>R2 (Starfighter Repair)</t>
  </si>
  <si>
    <t>Starfighter Maintenance / Refueling Tools</t>
  </si>
  <si>
    <t>Consumables (2 months)</t>
  </si>
  <si>
    <t>New Starship Modifications</t>
  </si>
  <si>
    <t>Security Monitoring Console</t>
  </si>
  <si>
    <t>BlasTech Ax-108 Blaster Cannon</t>
  </si>
  <si>
    <t>Cargo Bay -&gt; Concealable Hanger</t>
  </si>
  <si>
    <t>MSE-6 (modified with Blaster)</t>
  </si>
  <si>
    <t>Console Deadlock (Combo + Keycard)</t>
  </si>
  <si>
    <t>Concussion Missile (x12)</t>
  </si>
  <si>
    <t>Bacta (5 uses)</t>
  </si>
  <si>
    <t>Concealed Security Camera (x8)</t>
  </si>
  <si>
    <t>Concealed Listening Device (x10)</t>
  </si>
  <si>
    <t>Repulsorlift Cart (x3)</t>
  </si>
  <si>
    <t>Grand Total</t>
  </si>
  <si>
    <t>Labour Discounts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</si>
</sst>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#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 horizontal="left"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0" fontId="1" fillId="2" borderId="3" xfId="0" applyFont="1" applyFill="1" applyBorder="1" applyAlignment="1">
      <alignment/>
    </xf>
    <xf numFmtId="0" fontId="0" fillId="2" borderId="0" xfId="0" applyFill="1" applyAlignment="1">
      <alignment/>
    </xf>
    <xf numFmtId="0" fontId="0" fillId="2" borderId="5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/>
    </xf>
    <xf numFmtId="0" fontId="1" fillId="3" borderId="3" xfId="0" applyFont="1" applyFill="1" applyBorder="1" applyAlignment="1">
      <alignment/>
    </xf>
    <xf numFmtId="0" fontId="0" fillId="2" borderId="5" xfId="0" applyNumberFormat="1" applyFill="1" applyBorder="1" applyAlignment="1">
      <alignment/>
    </xf>
    <xf numFmtId="0" fontId="0" fillId="2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164" fontId="0" fillId="3" borderId="1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26">
      <selection activeCell="A48" sqref="A48"/>
    </sheetView>
  </sheetViews>
  <sheetFormatPr defaultColWidth="9.140625" defaultRowHeight="12.75"/>
  <cols>
    <col min="1" max="1" width="8.8515625" style="4" customWidth="1"/>
    <col min="5" max="5" width="12.140625" style="4" customWidth="1"/>
    <col min="6" max="8" width="12.140625" style="3" customWidth="1"/>
    <col min="9" max="9" width="12.140625" style="5" customWidth="1"/>
  </cols>
  <sheetData>
    <row r="1" ht="12.75">
      <c r="F1" s="8" t="s">
        <v>15</v>
      </c>
    </row>
    <row r="2" spans="6:8" ht="12.75">
      <c r="F2" s="4"/>
      <c r="G2" s="4" t="s">
        <v>11</v>
      </c>
      <c r="H2" s="6" t="s">
        <v>13</v>
      </c>
    </row>
    <row r="3" spans="1:9" ht="12.75">
      <c r="A3" s="2" t="s">
        <v>0</v>
      </c>
      <c r="B3" s="1"/>
      <c r="C3" s="1"/>
      <c r="D3" s="1"/>
      <c r="E3" s="2" t="s">
        <v>1</v>
      </c>
      <c r="F3" s="2" t="s">
        <v>2</v>
      </c>
      <c r="G3" s="2" t="s">
        <v>12</v>
      </c>
      <c r="H3" s="7" t="s">
        <v>14</v>
      </c>
      <c r="I3" s="7" t="s">
        <v>16</v>
      </c>
    </row>
    <row r="4" spans="1:9" ht="12.75">
      <c r="A4" s="9"/>
      <c r="B4" s="10"/>
      <c r="C4" s="10"/>
      <c r="D4" s="10"/>
      <c r="E4" s="9"/>
      <c r="F4" s="22"/>
      <c r="G4" s="10"/>
      <c r="H4" s="22"/>
      <c r="I4" s="11"/>
    </row>
    <row r="5" spans="1:9" ht="12.75">
      <c r="A5" s="12" t="s">
        <v>18</v>
      </c>
      <c r="B5" s="13"/>
      <c r="C5" s="13"/>
      <c r="D5" s="13"/>
      <c r="E5" s="9"/>
      <c r="F5" s="14"/>
      <c r="G5" s="10"/>
      <c r="H5" s="14"/>
      <c r="I5" s="11"/>
    </row>
    <row r="6" spans="1:9" ht="12.75">
      <c r="A6" s="15" t="s">
        <v>3</v>
      </c>
      <c r="B6" s="18"/>
      <c r="C6" s="18"/>
      <c r="D6" s="18"/>
      <c r="E6" s="15"/>
      <c r="F6" s="19">
        <v>25000</v>
      </c>
      <c r="G6" s="16"/>
      <c r="H6" s="19">
        <v>12500</v>
      </c>
      <c r="I6" s="17">
        <f>E6+F6+G6+H6</f>
        <v>37500</v>
      </c>
    </row>
    <row r="7" spans="1:9" ht="12.75">
      <c r="A7" s="9" t="s">
        <v>17</v>
      </c>
      <c r="B7" s="13"/>
      <c r="C7" s="13"/>
      <c r="D7" s="13"/>
      <c r="E7" s="9"/>
      <c r="F7" s="14">
        <v>20000</v>
      </c>
      <c r="G7" s="10">
        <v>500</v>
      </c>
      <c r="H7" s="14">
        <v>10000</v>
      </c>
      <c r="I7" s="11">
        <f>E7+F7+G7+H7</f>
        <v>30500</v>
      </c>
    </row>
    <row r="8" spans="1:9" ht="12.75">
      <c r="A8" s="15" t="s">
        <v>23</v>
      </c>
      <c r="B8" s="18"/>
      <c r="C8" s="18"/>
      <c r="D8" s="18"/>
      <c r="E8" s="15"/>
      <c r="F8" s="19">
        <v>8000</v>
      </c>
      <c r="G8" s="16"/>
      <c r="H8" s="19">
        <v>4000</v>
      </c>
      <c r="I8" s="17">
        <f>E8+F8+G8+H8</f>
        <v>12000</v>
      </c>
    </row>
    <row r="9" spans="1:9" ht="12.75">
      <c r="A9" s="9" t="s">
        <v>4</v>
      </c>
      <c r="B9" s="13"/>
      <c r="C9" s="13"/>
      <c r="D9" s="13"/>
      <c r="E9" s="9"/>
      <c r="F9" s="14">
        <v>3000</v>
      </c>
      <c r="G9" s="10"/>
      <c r="H9" s="14">
        <v>7000</v>
      </c>
      <c r="I9" s="11">
        <f>E9+F9+G9+H9</f>
        <v>10000</v>
      </c>
    </row>
    <row r="10" spans="1:9" ht="12.75">
      <c r="A10" s="15" t="s">
        <v>10</v>
      </c>
      <c r="B10" s="18"/>
      <c r="C10" s="18"/>
      <c r="D10" s="18"/>
      <c r="E10" s="15"/>
      <c r="F10" s="19">
        <v>200</v>
      </c>
      <c r="G10" s="16"/>
      <c r="H10" s="19">
        <v>2000</v>
      </c>
      <c r="I10" s="17">
        <f>E10+F10+G10+H10</f>
        <v>2200</v>
      </c>
    </row>
    <row r="11" spans="1:9" ht="12.75">
      <c r="A11" s="9"/>
      <c r="B11" s="13"/>
      <c r="C11" s="13"/>
      <c r="D11" s="13"/>
      <c r="E11" s="9"/>
      <c r="F11" s="14"/>
      <c r="G11" s="10"/>
      <c r="H11" s="14"/>
      <c r="I11" s="11"/>
    </row>
    <row r="12" spans="1:9" ht="12.75">
      <c r="A12" s="20" t="s">
        <v>19</v>
      </c>
      <c r="B12" s="18"/>
      <c r="C12" s="18"/>
      <c r="D12" s="18"/>
      <c r="E12" s="15"/>
      <c r="F12" s="19"/>
      <c r="G12" s="16"/>
      <c r="H12" s="19"/>
      <c r="I12" s="17"/>
    </row>
    <row r="13" spans="1:9" ht="12.75">
      <c r="A13" s="9" t="s">
        <v>5</v>
      </c>
      <c r="B13" s="13"/>
      <c r="C13" s="13"/>
      <c r="D13" s="13"/>
      <c r="E13" s="9"/>
      <c r="F13" s="14">
        <v>10000</v>
      </c>
      <c r="G13" s="10">
        <v>500</v>
      </c>
      <c r="H13" s="14">
        <v>5000</v>
      </c>
      <c r="I13" s="11">
        <f>E13+F13+G13+H13</f>
        <v>15500</v>
      </c>
    </row>
    <row r="14" spans="1:9" ht="12.75">
      <c r="A14" s="15" t="s">
        <v>29</v>
      </c>
      <c r="B14" s="18"/>
      <c r="C14" s="18"/>
      <c r="D14" s="18"/>
      <c r="E14" s="15"/>
      <c r="F14" s="19">
        <v>2400</v>
      </c>
      <c r="G14" s="16"/>
      <c r="H14" s="19">
        <v>1200</v>
      </c>
      <c r="I14" s="17">
        <f>E14+F14+G14+H14</f>
        <v>3600</v>
      </c>
    </row>
    <row r="15" spans="1:9" ht="12.75">
      <c r="A15" s="9" t="s">
        <v>30</v>
      </c>
      <c r="B15" s="13"/>
      <c r="C15" s="13"/>
      <c r="D15" s="13"/>
      <c r="E15" s="9"/>
      <c r="F15" s="14">
        <v>6000</v>
      </c>
      <c r="G15" s="10">
        <v>1000</v>
      </c>
      <c r="H15" s="14">
        <v>3000</v>
      </c>
      <c r="I15" s="11">
        <f>E15+F15+G15+H15</f>
        <v>10000</v>
      </c>
    </row>
    <row r="16" spans="1:9" ht="12.75">
      <c r="A16" s="15" t="s">
        <v>6</v>
      </c>
      <c r="B16" s="18"/>
      <c r="C16" s="18"/>
      <c r="D16" s="18"/>
      <c r="E16" s="15"/>
      <c r="F16" s="19">
        <v>3500</v>
      </c>
      <c r="G16" s="16">
        <v>1000</v>
      </c>
      <c r="H16" s="19">
        <v>1750</v>
      </c>
      <c r="I16" s="17">
        <f>E16+F16+G16+H16</f>
        <v>6250</v>
      </c>
    </row>
    <row r="17" spans="1:9" ht="12.75">
      <c r="A17" s="9" t="s">
        <v>40</v>
      </c>
      <c r="B17" s="13"/>
      <c r="C17" s="13"/>
      <c r="D17" s="13"/>
      <c r="E17" s="9"/>
      <c r="F17" s="21">
        <f>750*12</f>
        <v>9000</v>
      </c>
      <c r="G17" s="10"/>
      <c r="H17" s="14"/>
      <c r="I17" s="11">
        <f>E17+F17+G17+H17</f>
        <v>9000</v>
      </c>
    </row>
    <row r="18" spans="1:9" ht="12.75">
      <c r="A18" s="15"/>
      <c r="B18" s="18"/>
      <c r="C18" s="18"/>
      <c r="D18" s="18"/>
      <c r="E18" s="15"/>
      <c r="F18" s="19"/>
      <c r="G18" s="16"/>
      <c r="H18" s="19"/>
      <c r="I18" s="17"/>
    </row>
    <row r="19" spans="1:9" ht="12.75">
      <c r="A19" s="12" t="s">
        <v>21</v>
      </c>
      <c r="B19" s="13"/>
      <c r="C19" s="13"/>
      <c r="D19" s="13"/>
      <c r="E19" s="9"/>
      <c r="F19" s="14"/>
      <c r="G19" s="10"/>
      <c r="H19" s="14"/>
      <c r="I19" s="11"/>
    </row>
    <row r="20" spans="1:9" ht="12.75">
      <c r="A20" s="15" t="s">
        <v>33</v>
      </c>
      <c r="B20" s="18"/>
      <c r="C20" s="18"/>
      <c r="D20" s="18"/>
      <c r="E20" s="15"/>
      <c r="F20" s="19">
        <v>400</v>
      </c>
      <c r="G20" s="16"/>
      <c r="H20" s="19"/>
      <c r="I20" s="17">
        <f>E20+F20+G20+H20</f>
        <v>400</v>
      </c>
    </row>
    <row r="21" spans="1:9" ht="12.75">
      <c r="A21" s="9" t="s">
        <v>7</v>
      </c>
      <c r="B21" s="13"/>
      <c r="C21" s="13"/>
      <c r="D21" s="13"/>
      <c r="E21" s="9"/>
      <c r="F21" s="14">
        <v>3000</v>
      </c>
      <c r="G21" s="10">
        <v>500</v>
      </c>
      <c r="H21" s="14">
        <v>1500</v>
      </c>
      <c r="I21" s="11">
        <f>E21+F21+G21+H21</f>
        <v>5000</v>
      </c>
    </row>
    <row r="22" spans="1:9" ht="12.75">
      <c r="A22" s="15" t="s">
        <v>41</v>
      </c>
      <c r="B22" s="18"/>
      <c r="C22" s="18"/>
      <c r="D22" s="18"/>
      <c r="E22" s="15"/>
      <c r="F22" s="19">
        <f>2000*5</f>
        <v>10000</v>
      </c>
      <c r="G22" s="16"/>
      <c r="H22" s="19"/>
      <c r="I22" s="17">
        <f>E22+F22+G22+H22</f>
        <v>10000</v>
      </c>
    </row>
    <row r="23" spans="1:9" ht="12.75">
      <c r="A23" s="9" t="s">
        <v>8</v>
      </c>
      <c r="B23" s="13"/>
      <c r="C23" s="13"/>
      <c r="D23" s="13"/>
      <c r="E23" s="9"/>
      <c r="F23" s="14">
        <v>400</v>
      </c>
      <c r="G23" s="10"/>
      <c r="H23" s="14"/>
      <c r="I23" s="11">
        <f>E23+F23+G23+H23</f>
        <v>400</v>
      </c>
    </row>
    <row r="24" spans="1:9" ht="12.75">
      <c r="A24" s="15"/>
      <c r="B24" s="18"/>
      <c r="C24" s="18"/>
      <c r="D24" s="18"/>
      <c r="E24" s="15"/>
      <c r="F24" s="19"/>
      <c r="G24" s="16"/>
      <c r="H24" s="19"/>
      <c r="I24" s="17"/>
    </row>
    <row r="25" spans="1:9" ht="12.75">
      <c r="A25" s="12" t="s">
        <v>34</v>
      </c>
      <c r="B25" s="13"/>
      <c r="C25" s="13"/>
      <c r="D25" s="13"/>
      <c r="E25" s="9"/>
      <c r="F25" s="14"/>
      <c r="G25" s="10"/>
      <c r="H25" s="14"/>
      <c r="I25" s="11"/>
    </row>
    <row r="26" spans="1:9" ht="12.75">
      <c r="A26" s="15" t="s">
        <v>37</v>
      </c>
      <c r="B26" s="18"/>
      <c r="C26" s="18"/>
      <c r="D26" s="18"/>
      <c r="E26" s="15">
        <v>10000</v>
      </c>
      <c r="F26" s="19">
        <v>17500</v>
      </c>
      <c r="G26" s="16"/>
      <c r="H26" s="19">
        <v>30000</v>
      </c>
      <c r="I26" s="17">
        <f aca="true" t="shared" si="0" ref="I26:I32">E26+F26+G26+H26</f>
        <v>57500</v>
      </c>
    </row>
    <row r="27" spans="1:9" ht="12.75">
      <c r="A27" s="9" t="s">
        <v>32</v>
      </c>
      <c r="B27" s="13"/>
      <c r="C27" s="13"/>
      <c r="D27" s="13"/>
      <c r="E27" s="9">
        <v>3000</v>
      </c>
      <c r="F27" s="14">
        <v>5000</v>
      </c>
      <c r="G27" s="10"/>
      <c r="H27" s="14">
        <v>5000</v>
      </c>
      <c r="I27" s="11">
        <f t="shared" si="0"/>
        <v>13000</v>
      </c>
    </row>
    <row r="28" spans="1:9" ht="12.75">
      <c r="A28" s="15" t="s">
        <v>36</v>
      </c>
      <c r="B28" s="18"/>
      <c r="C28" s="18"/>
      <c r="D28" s="18"/>
      <c r="E28" s="15"/>
      <c r="F28" s="19">
        <v>2000</v>
      </c>
      <c r="G28" s="16">
        <v>2500</v>
      </c>
      <c r="H28" s="19">
        <v>1000</v>
      </c>
      <c r="I28" s="17">
        <f t="shared" si="0"/>
        <v>5500</v>
      </c>
    </row>
    <row r="29" spans="1:9" ht="12.75">
      <c r="A29" s="9" t="s">
        <v>35</v>
      </c>
      <c r="B29" s="13"/>
      <c r="C29" s="13"/>
      <c r="D29" s="13"/>
      <c r="E29" s="9"/>
      <c r="F29" s="14">
        <v>1000</v>
      </c>
      <c r="G29" s="10"/>
      <c r="H29" s="14">
        <v>500</v>
      </c>
      <c r="I29" s="11">
        <f t="shared" si="0"/>
        <v>1500</v>
      </c>
    </row>
    <row r="30" spans="1:9" ht="12.75">
      <c r="A30" s="15" t="s">
        <v>42</v>
      </c>
      <c r="B30" s="18"/>
      <c r="C30" s="18"/>
      <c r="D30" s="18"/>
      <c r="E30" s="15"/>
      <c r="F30" s="19">
        <f>500*8</f>
        <v>4000</v>
      </c>
      <c r="G30" s="16"/>
      <c r="H30" s="19">
        <f>500*8</f>
        <v>4000</v>
      </c>
      <c r="I30" s="17">
        <f t="shared" si="0"/>
        <v>8000</v>
      </c>
    </row>
    <row r="31" spans="1:9" ht="12.75">
      <c r="A31" s="9" t="s">
        <v>43</v>
      </c>
      <c r="B31" s="13"/>
      <c r="C31" s="13"/>
      <c r="D31" s="13"/>
      <c r="E31" s="9"/>
      <c r="F31" s="14">
        <f>450*10</f>
        <v>4500</v>
      </c>
      <c r="G31" s="10"/>
      <c r="H31" s="14">
        <f>500*10</f>
        <v>5000</v>
      </c>
      <c r="I31" s="11">
        <f t="shared" si="0"/>
        <v>9500</v>
      </c>
    </row>
    <row r="32" spans="1:9" ht="12.75">
      <c r="A32" s="15" t="s">
        <v>39</v>
      </c>
      <c r="B32" s="18"/>
      <c r="C32" s="18"/>
      <c r="D32" s="18"/>
      <c r="E32" s="15">
        <v>500</v>
      </c>
      <c r="F32" s="19">
        <v>2000</v>
      </c>
      <c r="G32" s="16"/>
      <c r="H32" s="19">
        <v>1000</v>
      </c>
      <c r="I32" s="17">
        <f t="shared" si="0"/>
        <v>3500</v>
      </c>
    </row>
    <row r="33" spans="1:9" ht="12.75">
      <c r="A33" s="9"/>
      <c r="B33" s="13"/>
      <c r="C33" s="13"/>
      <c r="D33" s="13"/>
      <c r="E33" s="9"/>
      <c r="F33" s="14"/>
      <c r="G33" s="10"/>
      <c r="H33" s="14"/>
      <c r="I33" s="11"/>
    </row>
    <row r="34" spans="1:9" ht="12.75">
      <c r="A34" s="20" t="s">
        <v>22</v>
      </c>
      <c r="B34" s="18"/>
      <c r="C34" s="18"/>
      <c r="D34" s="18"/>
      <c r="E34" s="15"/>
      <c r="F34" s="19"/>
      <c r="G34" s="16"/>
      <c r="H34" s="19"/>
      <c r="I34" s="17"/>
    </row>
    <row r="35" spans="1:9" ht="12.75">
      <c r="A35" s="9" t="s">
        <v>9</v>
      </c>
      <c r="B35" s="13"/>
      <c r="C35" s="13"/>
      <c r="D35" s="13"/>
      <c r="E35" s="9"/>
      <c r="F35" s="14">
        <v>6000</v>
      </c>
      <c r="G35" s="10">
        <v>250</v>
      </c>
      <c r="H35" s="14"/>
      <c r="I35" s="11">
        <f>E35+F35+G35+H35</f>
        <v>6250</v>
      </c>
    </row>
    <row r="36" spans="1:9" ht="12.75">
      <c r="A36" s="15" t="s">
        <v>44</v>
      </c>
      <c r="B36" s="18"/>
      <c r="C36" s="18"/>
      <c r="D36" s="18"/>
      <c r="E36" s="15"/>
      <c r="F36" s="19">
        <f>100*3</f>
        <v>300</v>
      </c>
      <c r="G36" s="16"/>
      <c r="H36" s="19"/>
      <c r="I36" s="17">
        <f>E36+F36+G36+H36</f>
        <v>300</v>
      </c>
    </row>
    <row r="37" spans="1:9" ht="12.75">
      <c r="A37" s="9"/>
      <c r="B37" s="13"/>
      <c r="C37" s="13"/>
      <c r="D37" s="13"/>
      <c r="E37" s="9"/>
      <c r="F37" s="14"/>
      <c r="G37" s="10"/>
      <c r="H37" s="14"/>
      <c r="I37" s="11"/>
    </row>
    <row r="38" spans="1:9" ht="12.75">
      <c r="A38" s="20" t="s">
        <v>20</v>
      </c>
      <c r="B38" s="18"/>
      <c r="C38" s="18"/>
      <c r="D38" s="18"/>
      <c r="E38" s="15"/>
      <c r="F38" s="19"/>
      <c r="G38" s="16"/>
      <c r="H38" s="19"/>
      <c r="I38" s="17"/>
    </row>
    <row r="39" spans="1:9" ht="12.75">
      <c r="A39" s="9" t="s">
        <v>24</v>
      </c>
      <c r="B39" s="13"/>
      <c r="C39" s="13"/>
      <c r="D39" s="13"/>
      <c r="E39" s="9"/>
      <c r="F39" s="14">
        <v>12000</v>
      </c>
      <c r="G39" s="10">
        <v>500</v>
      </c>
      <c r="H39" s="14"/>
      <c r="I39" s="11">
        <f aca="true" t="shared" si="1" ref="I39:I47">E39+F39+G39+H39</f>
        <v>12500</v>
      </c>
    </row>
    <row r="40" spans="1:9" ht="12.75">
      <c r="A40" s="15" t="s">
        <v>31</v>
      </c>
      <c r="B40" s="18"/>
      <c r="C40" s="18"/>
      <c r="D40" s="18"/>
      <c r="E40" s="15"/>
      <c r="F40" s="19">
        <v>6725</v>
      </c>
      <c r="G40" s="16"/>
      <c r="H40" s="19"/>
      <c r="I40" s="17">
        <f t="shared" si="1"/>
        <v>6725</v>
      </c>
    </row>
    <row r="41" spans="1:9" ht="12.75">
      <c r="A41" s="9" t="s">
        <v>25</v>
      </c>
      <c r="B41" s="13"/>
      <c r="C41" s="13"/>
      <c r="D41" s="13"/>
      <c r="E41" s="9"/>
      <c r="F41" s="14">
        <v>3000</v>
      </c>
      <c r="G41" s="10"/>
      <c r="H41" s="14"/>
      <c r="I41" s="11">
        <f t="shared" si="1"/>
        <v>3000</v>
      </c>
    </row>
    <row r="42" spans="1:9" ht="12.75">
      <c r="A42" s="15" t="s">
        <v>28</v>
      </c>
      <c r="B42" s="18"/>
      <c r="C42" s="18"/>
      <c r="D42" s="18"/>
      <c r="E42" s="15"/>
      <c r="F42" s="19">
        <v>3500</v>
      </c>
      <c r="G42" s="16">
        <v>250</v>
      </c>
      <c r="H42" s="19"/>
      <c r="I42" s="17">
        <f t="shared" si="1"/>
        <v>3750</v>
      </c>
    </row>
    <row r="43" spans="1:9" ht="12.75">
      <c r="A43" s="9" t="s">
        <v>26</v>
      </c>
      <c r="B43" s="13"/>
      <c r="C43" s="13"/>
      <c r="D43" s="13"/>
      <c r="E43" s="9"/>
      <c r="F43" s="14">
        <v>600</v>
      </c>
      <c r="G43" s="10"/>
      <c r="H43" s="14"/>
      <c r="I43" s="11">
        <f t="shared" si="1"/>
        <v>600</v>
      </c>
    </row>
    <row r="44" spans="1:9" ht="12.75">
      <c r="A44" s="15" t="s">
        <v>38</v>
      </c>
      <c r="B44" s="18"/>
      <c r="C44" s="18"/>
      <c r="D44" s="18"/>
      <c r="E44" s="15">
        <v>1000</v>
      </c>
      <c r="F44" s="19">
        <v>1850</v>
      </c>
      <c r="G44" s="16"/>
      <c r="H44" s="19">
        <v>1000</v>
      </c>
      <c r="I44" s="17">
        <f t="shared" si="1"/>
        <v>3850</v>
      </c>
    </row>
    <row r="45" spans="1:9" s="1" customFormat="1" ht="12.75">
      <c r="A45" s="9" t="s">
        <v>27</v>
      </c>
      <c r="B45" s="10"/>
      <c r="C45" s="10"/>
      <c r="D45" s="10"/>
      <c r="E45" s="9"/>
      <c r="F45" s="14">
        <v>4000</v>
      </c>
      <c r="G45" s="10"/>
      <c r="H45" s="14"/>
      <c r="I45" s="11">
        <f t="shared" si="1"/>
        <v>4000</v>
      </c>
    </row>
    <row r="46" spans="1:9" s="3" customFormat="1" ht="12.75">
      <c r="A46" s="15"/>
      <c r="B46" s="16"/>
      <c r="C46" s="16"/>
      <c r="D46" s="16"/>
      <c r="E46" s="15"/>
      <c r="F46" s="19"/>
      <c r="G46" s="16"/>
      <c r="H46" s="15"/>
      <c r="I46" s="19"/>
    </row>
    <row r="47" spans="1:9" ht="12.75">
      <c r="A47" s="9" t="s">
        <v>46</v>
      </c>
      <c r="B47" s="10"/>
      <c r="C47" s="10"/>
      <c r="D47" s="10"/>
      <c r="E47" s="14"/>
      <c r="F47" s="14"/>
      <c r="G47" s="9"/>
      <c r="H47" s="9">
        <v>-5200</v>
      </c>
      <c r="I47" s="14">
        <f>E47+F47+G47+H47</f>
        <v>-5200</v>
      </c>
    </row>
    <row r="48" spans="1:9" s="1" customFormat="1" ht="12.75">
      <c r="A48" s="24" t="s">
        <v>45</v>
      </c>
      <c r="B48" s="23"/>
      <c r="C48" s="23"/>
      <c r="D48" s="23"/>
      <c r="E48" s="24"/>
      <c r="F48" s="24"/>
      <c r="G48" s="24"/>
      <c r="H48" s="24"/>
      <c r="I48" s="25">
        <f>SUM(I6:I47)</f>
        <v>286625</v>
      </c>
    </row>
    <row r="49" spans="1:9" ht="12.75">
      <c r="A49" s="3"/>
      <c r="B49" s="3"/>
      <c r="C49" s="3"/>
      <c r="D49" s="3"/>
      <c r="E49" s="3"/>
      <c r="I49" s="3"/>
    </row>
    <row r="50" spans="1:9" ht="12.75">
      <c r="A50" s="3"/>
      <c r="B50" s="3"/>
      <c r="C50" s="3"/>
      <c r="D50" s="3"/>
      <c r="E50" s="3"/>
      <c r="I50" s="3"/>
    </row>
    <row r="51" spans="1:9" ht="12.75">
      <c r="A51" s="3"/>
      <c r="B51" s="3"/>
      <c r="C51" s="3"/>
      <c r="D51" s="3"/>
      <c r="E51" s="3"/>
      <c r="I51" s="3"/>
    </row>
    <row r="52" spans="1:9" ht="12.75">
      <c r="A52" s="3"/>
      <c r="B52" s="3"/>
      <c r="C52" s="3"/>
      <c r="D52" s="3"/>
      <c r="E52" s="3"/>
      <c r="I52" s="3"/>
    </row>
    <row r="53" spans="1:9" ht="12.75">
      <c r="A53" s="3"/>
      <c r="B53" s="3"/>
      <c r="C53" s="3"/>
      <c r="D53" s="3"/>
      <c r="E53" s="3"/>
      <c r="I53" s="3"/>
    </row>
    <row r="54" spans="1:9" ht="12.75">
      <c r="A54" s="3"/>
      <c r="B54" s="3"/>
      <c r="C54" s="3"/>
      <c r="D54" s="3"/>
      <c r="E54" s="3"/>
      <c r="I54" s="3"/>
    </row>
    <row r="55" spans="1:9" ht="12.75">
      <c r="A55" s="3"/>
      <c r="B55" s="3"/>
      <c r="C55" s="3"/>
      <c r="D55" s="3"/>
      <c r="E55" s="3"/>
      <c r="I55" s="3"/>
    </row>
    <row r="56" spans="1:9" ht="12.75">
      <c r="A56" s="3"/>
      <c r="B56" s="3"/>
      <c r="C56" s="3"/>
      <c r="D56" s="3"/>
      <c r="E56" s="3"/>
      <c r="I56" s="3"/>
    </row>
  </sheetData>
  <printOptions/>
  <pageMargins left="0.5" right="0.25" top="0.7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S Berryman</dc:creator>
  <cp:keywords/>
  <dc:description/>
  <cp:lastModifiedBy>Eric S Berryman</cp:lastModifiedBy>
  <cp:lastPrinted>1999-07-13T02:18:27Z</cp:lastPrinted>
  <dcterms:created xsi:type="dcterms:W3CDTF">1999-06-30T21:37:09Z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